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<sst xmlns="http://schemas.openxmlformats.org/spreadsheetml/2006/main" count="267" uniqueCount="201">
  <si>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</si>
  <si>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</si>
  <si>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</si>
  <si>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</si>
  <si>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</si>
  <si>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</si>
  <si>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</si>
  <si>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</si>
  <si>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</si>
  <si>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</si>
  <si>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</si>
  <si>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</si>
  <si>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</si>
  <si>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</si>
  <si>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</si>
  <si>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</si>
  <si>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</si>
  <si>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</si>
  <si>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</si>
  <si>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</si>
  <si>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</si>
  <si>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</si>
  <si>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</si>
  <si>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</si>
  <si>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</si>
  <si>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</si>
  <si>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</si>
  <si>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</si>
  <si>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</si>
  <si>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</si>
  <si>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</si>
  <si>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</si>
  <si>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</si>
  <si>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</si>
  <si>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</si>
  <si>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</si>
  <si>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</si>
  <si>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</si>
  <si>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</si>
  <si>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</si>
  <si>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</si>
  <si>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</si>
  <si>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</si>
  <si>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</si>
  <si>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</si>
  <si>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</si>
  <si>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</si>
  <si>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</si>
  <si>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</si>
  <si>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</si>
  <si>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</si>
  <si>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</si>
  <si>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</si>
  <si>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</si>
  <si>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</si>
  <si>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</si>
  <si>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</si>
  <si>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</si>
  <si>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</si>
  <si>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</si>
  <si>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</si>
  <si>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</si>
  <si>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</si>
  <si>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</si>
  <si>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</si>
  <si>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</si>
  <si>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</si>
  <si>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</si>
  <si>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</si>
  <si>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</si>
  <si>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</si>
  <si>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</si>
  <si>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</si>
  <si>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</si>
  <si>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</si>
  <si>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</si>
  <si>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</si>
  <si>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</si>
  <si>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</si>
  <si>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</si>
  <si>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</si>
  <si>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</si>
  <si>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</si>
  <si>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</si>
  <si>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</si>
  <si>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</si>
  <si>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</si>
  <si>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</si>
  <si>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</si>
  <si>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</si>
  <si>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</si>
  <si>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</si>
  <si>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</si>
  <si>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</si>
  <si>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</si>
  <si>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</si>
  <si>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</si>
  <si>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</si>
  <si>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</si>
  <si>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</si>
  <si>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</si>
  <si>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</si>
  <si>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</si>
  <si>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</si>
  <si>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</si>
  <si>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</si>
  <si>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</si>
  <si>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</si>
  <si>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</si>
  <si>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</si>
  <si>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</si>
  <si>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</si>
  <si>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</si>
  <si>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</si>
  <si>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</si>
  <si>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</si>
  <si>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</si>
  <si>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</si>
  <si>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</si>
  <si>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</si>
  <si>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</si>
  <si>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</si>
  <si>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</si>
  <si>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</si>
  <si>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</si>
  <si>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</si>
  <si>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</si>
  <si>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</si>
  <si>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</si>
  <si>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</si>
  <si>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</si>
  <si>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</si>
  <si>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</si>
  <si>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</si>
  <si>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</si>
  <si>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</si>
  <si>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</si>
  <si>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</si>
  <si>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</si>
  <si>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</si>
  <si>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</si>
  <si>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</si>
  <si>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</si>
  <si>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</si>
  <si>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</si>
  <si>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</si>
  <si>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</si>
  <si>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</si>
  <si>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</si>
  <si>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</si>
  <si>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</si>
  <si>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</si>
  <si>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</si>
  <si>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</si>
  <si>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</si>
  <si>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</si>
  <si>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</si>
  <si>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</si>
  <si>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</si>
  <si>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</si>
  <si>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</si>
  <si>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</si>
  <si>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</si>
  <si>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</si>
  <si>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</si>
  <si>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</si>
  <si>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</si>
  <si>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</si>
  <si>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</si>
  <si>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</si>
  <si>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</si>
  <si>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</si>
  <si>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</si>
  <si>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</si>
  <si>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</si>
  <si>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</si>
  <si>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</si>
  <si>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</si>
  <si>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</si>
  <si>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</si>
  <si>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</si>
  <si>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</si>
  <si>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</si>
  <si>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</si>
  <si>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</si>
  <si>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</si>
  <si>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</si>
  <si>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</si>
  <si>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</si>
  <si>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</si>
  <si>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</si>
  <si>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Калуський міськрайонний суд Івано-Франківської області</t>
  </si>
  <si>
    <t>77300.м. Калуш.вул. Молодіжна 10</t>
  </si>
  <si>
    <t>Доручення судів України / іноземних судів</t>
  </si>
  <si>
    <t xml:space="preserve">Розглянуто справ судом присяжних </t>
  </si>
  <si>
    <t>О.І. Кардаш</t>
  </si>
  <si>
    <t>О.В. Смирнова</t>
  </si>
  <si>
    <t>(03472) 61511</t>
  </si>
  <si>
    <t>(03472) 61524</t>
  </si>
  <si>
    <t>stat@klm.if.court.gov.ua</t>
  </si>
  <si>
    <t>3 січня 2018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</si>
</sst>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&amp;LC3094C05&amp;C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347</v>
      </c>
      <c r="F6" s="90">
        <v>276</v>
      </c>
      <c r="G6" s="90">
        <v>9</v>
      </c>
      <c r="H6" s="90">
        <v>206</v>
      </c>
      <c r="I6" s="90" t="s">
        <v>183</v>
      </c>
      <c r="J6" s="90">
        <v>141</v>
      </c>
      <c r="K6" s="91">
        <v>23</v>
      </c>
      <c r="L6" s="101">
        <f>E6-F6</f>
        <v>71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1016</v>
      </c>
      <c r="F7" s="90">
        <v>1009</v>
      </c>
      <c r="G7" s="90">
        <v>2</v>
      </c>
      <c r="H7" s="90">
        <v>1014</v>
      </c>
      <c r="I7" s="90">
        <v>934</v>
      </c>
      <c r="J7" s="90">
        <v>2</v>
      </c>
      <c r="K7" s="91"/>
      <c r="L7" s="101">
        <f>E7-F7</f>
        <v>7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7</v>
      </c>
      <c r="F8" s="90">
        <v>5</v>
      </c>
      <c r="G8" s="90"/>
      <c r="H8" s="90">
        <v>7</v>
      </c>
      <c r="I8" s="90">
        <v>6</v>
      </c>
      <c r="J8" s="90"/>
      <c r="K8" s="91"/>
      <c r="L8" s="101">
        <f>E8-F8</f>
        <v>2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127</v>
      </c>
      <c r="F9" s="90">
        <v>120</v>
      </c>
      <c r="G9" s="90"/>
      <c r="H9" s="90">
        <v>119</v>
      </c>
      <c r="I9" s="90">
        <v>89</v>
      </c>
      <c r="J9" s="90">
        <v>8</v>
      </c>
      <c r="K9" s="91"/>
      <c r="L9" s="101">
        <f>E9-F9</f>
        <v>7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3</v>
      </c>
      <c r="F12" s="90">
        <v>3</v>
      </c>
      <c r="G12" s="90"/>
      <c r="H12" s="90"/>
      <c r="I12" s="90"/>
      <c r="J12" s="90">
        <v>3</v>
      </c>
      <c r="K12" s="91">
        <v>1</v>
      </c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1500</v>
      </c>
      <c r="F14" s="105">
        <f>SUM(F6:F13)</f>
        <v>1413</v>
      </c>
      <c r="G14" s="105">
        <f>SUM(G6:G13)</f>
        <v>11</v>
      </c>
      <c r="H14" s="105">
        <f>SUM(H6:H13)</f>
        <v>1346</v>
      </c>
      <c r="I14" s="105">
        <f>SUM(I6:I13)</f>
        <v>1029</v>
      </c>
      <c r="J14" s="105">
        <f>SUM(J6:J13)</f>
        <v>154</v>
      </c>
      <c r="K14" s="105">
        <f>SUM(K6:K13)</f>
        <v>24</v>
      </c>
      <c r="L14" s="101">
        <f>E14-F14</f>
        <v>87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282</v>
      </c>
      <c r="F15" s="92">
        <v>282</v>
      </c>
      <c r="G15" s="92">
        <v>1</v>
      </c>
      <c r="H15" s="92">
        <v>282</v>
      </c>
      <c r="I15" s="92">
        <v>264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343</v>
      </c>
      <c r="F16" s="92">
        <v>269</v>
      </c>
      <c r="G16" s="92">
        <v>3</v>
      </c>
      <c r="H16" s="92">
        <v>280</v>
      </c>
      <c r="I16" s="92">
        <v>177</v>
      </c>
      <c r="J16" s="92">
        <v>63</v>
      </c>
      <c r="K16" s="91">
        <v>1</v>
      </c>
      <c r="L16" s="101">
        <f>E16-F16</f>
        <v>74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8</v>
      </c>
      <c r="F17" s="92">
        <v>8</v>
      </c>
      <c r="G17" s="92"/>
      <c r="H17" s="92">
        <v>8</v>
      </c>
      <c r="I17" s="92">
        <v>4</v>
      </c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7</v>
      </c>
      <c r="F18" s="91">
        <v>6</v>
      </c>
      <c r="G18" s="91"/>
      <c r="H18" s="91">
        <v>7</v>
      </c>
      <c r="I18" s="91">
        <v>2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2</v>
      </c>
      <c r="F19" s="91">
        <v>2</v>
      </c>
      <c r="G19" s="91"/>
      <c r="H19" s="91">
        <v>1</v>
      </c>
      <c r="I19" s="91"/>
      <c r="J19" s="91">
        <v>1</v>
      </c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378</v>
      </c>
      <c r="F22" s="91">
        <v>303</v>
      </c>
      <c r="G22" s="91">
        <v>3</v>
      </c>
      <c r="H22" s="91">
        <v>314</v>
      </c>
      <c r="I22" s="91">
        <v>183</v>
      </c>
      <c r="J22" s="91">
        <v>64</v>
      </c>
      <c r="K22" s="91">
        <v>1</v>
      </c>
      <c r="L22" s="101">
        <f>E22-F22</f>
        <v>75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170</v>
      </c>
      <c r="F23" s="91">
        <v>170</v>
      </c>
      <c r="G23" s="91"/>
      <c r="H23" s="91">
        <v>170</v>
      </c>
      <c r="I23" s="91">
        <v>168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1669</v>
      </c>
      <c r="F25" s="91">
        <v>1664</v>
      </c>
      <c r="G25" s="91">
        <v>5</v>
      </c>
      <c r="H25" s="91">
        <v>1658</v>
      </c>
      <c r="I25" s="91">
        <v>1554</v>
      </c>
      <c r="J25" s="91">
        <v>11</v>
      </c>
      <c r="K25" s="91"/>
      <c r="L25" s="101">
        <f>E25-F25</f>
        <v>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1876</v>
      </c>
      <c r="F26" s="91">
        <v>1589</v>
      </c>
      <c r="G26" s="91">
        <v>33</v>
      </c>
      <c r="H26" s="91">
        <v>1577</v>
      </c>
      <c r="I26" s="91">
        <v>1327</v>
      </c>
      <c r="J26" s="91">
        <v>299</v>
      </c>
      <c r="K26" s="91">
        <v>20</v>
      </c>
      <c r="L26" s="101">
        <f>E26-F26</f>
        <v>287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97</v>
      </c>
      <c r="F27" s="91">
        <v>95</v>
      </c>
      <c r="G27" s="91"/>
      <c r="H27" s="91">
        <v>97</v>
      </c>
      <c r="I27" s="91">
        <v>81</v>
      </c>
      <c r="J27" s="91"/>
      <c r="K27" s="91"/>
      <c r="L27" s="101">
        <f>E27-F27</f>
        <v>2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88</v>
      </c>
      <c r="F28" s="91">
        <v>82</v>
      </c>
      <c r="G28" s="91"/>
      <c r="H28" s="91">
        <v>82</v>
      </c>
      <c r="I28" s="91">
        <v>78</v>
      </c>
      <c r="J28" s="91">
        <v>6</v>
      </c>
      <c r="K28" s="91"/>
      <c r="L28" s="101">
        <f>E28-F28</f>
        <v>6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40</v>
      </c>
      <c r="F29" s="91">
        <v>37</v>
      </c>
      <c r="G29" s="91"/>
      <c r="H29" s="91">
        <v>37</v>
      </c>
      <c r="I29" s="91">
        <v>23</v>
      </c>
      <c r="J29" s="91">
        <v>3</v>
      </c>
      <c r="K29" s="91"/>
      <c r="L29" s="101">
        <f>E29-F29</f>
        <v>3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3</v>
      </c>
      <c r="G30" s="91"/>
      <c r="H30" s="91">
        <v>2</v>
      </c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34</v>
      </c>
      <c r="F32" s="91">
        <v>28</v>
      </c>
      <c r="G32" s="91">
        <v>2</v>
      </c>
      <c r="H32" s="91">
        <v>33</v>
      </c>
      <c r="I32" s="91">
        <v>8</v>
      </c>
      <c r="J32" s="91">
        <v>1</v>
      </c>
      <c r="K32" s="91"/>
      <c r="L32" s="101">
        <f>E32-F32</f>
        <v>6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78</v>
      </c>
      <c r="F33" s="91">
        <v>76</v>
      </c>
      <c r="G33" s="91"/>
      <c r="H33" s="91">
        <v>73</v>
      </c>
      <c r="I33" s="91">
        <v>50</v>
      </c>
      <c r="J33" s="91">
        <v>5</v>
      </c>
      <c r="K33" s="91"/>
      <c r="L33" s="101">
        <f>E33-F33</f>
        <v>2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/>
      <c r="G34" s="91"/>
      <c r="H34" s="91">
        <v>1</v>
      </c>
      <c r="I34" s="91">
        <v>1</v>
      </c>
      <c r="J34" s="91"/>
      <c r="K34" s="91"/>
      <c r="L34" s="101">
        <f>E34-F34</f>
        <v>1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41</v>
      </c>
      <c r="F35" s="91">
        <v>36</v>
      </c>
      <c r="G35" s="91"/>
      <c r="H35" s="91">
        <v>38</v>
      </c>
      <c r="I35" s="91">
        <v>24</v>
      </c>
      <c r="J35" s="91">
        <v>3</v>
      </c>
      <c r="K35" s="91"/>
      <c r="L35" s="101">
        <f>E35-F35</f>
        <v>5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2463</v>
      </c>
      <c r="F37" s="91">
        <v>2148</v>
      </c>
      <c r="G37" s="91">
        <v>35</v>
      </c>
      <c r="H37" s="91">
        <v>2134</v>
      </c>
      <c r="I37" s="91">
        <v>1680</v>
      </c>
      <c r="J37" s="91">
        <v>329</v>
      </c>
      <c r="K37" s="91">
        <v>20</v>
      </c>
      <c r="L37" s="101">
        <f>E37-F37</f>
        <v>315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939</v>
      </c>
      <c r="F38" s="91">
        <v>921</v>
      </c>
      <c r="G38" s="91"/>
      <c r="H38" s="91">
        <v>906</v>
      </c>
      <c r="I38" s="91" t="s">
        <v>183</v>
      </c>
      <c r="J38" s="91">
        <v>33</v>
      </c>
      <c r="K38" s="91"/>
      <c r="L38" s="101">
        <f>E38-F38</f>
        <v>18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3</v>
      </c>
      <c r="G39" s="91"/>
      <c r="H39" s="91">
        <v>3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37</v>
      </c>
      <c r="F40" s="91">
        <v>34</v>
      </c>
      <c r="G40" s="91"/>
      <c r="H40" s="91">
        <v>37</v>
      </c>
      <c r="I40" s="91">
        <v>26</v>
      </c>
      <c r="J40" s="91"/>
      <c r="K40" s="91"/>
      <c r="L40" s="101">
        <f>E40-F40</f>
        <v>3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976</v>
      </c>
      <c r="F41" s="91">
        <f aca="true" t="shared" si="0" ref="F41:K41">F38+F40</f>
        <v>955</v>
      </c>
      <c r="G41" s="91">
        <f t="shared" si="0"/>
        <v>0</v>
      </c>
      <c r="H41" s="91">
        <f t="shared" si="0"/>
        <v>943</v>
      </c>
      <c r="I41" s="91">
        <f>I40</f>
        <v>26</v>
      </c>
      <c r="J41" s="91">
        <f t="shared" si="0"/>
        <v>33</v>
      </c>
      <c r="K41" s="91">
        <f t="shared" si="0"/>
        <v>0</v>
      </c>
      <c r="L41" s="101">
        <f>E41-F41</f>
        <v>21</v>
      </c>
    </row>
    <row r="42" spans="1:12" ht="15">
      <c r="A42" s="160" t="s">
        <v>144</v>
      </c>
      <c r="B42" s="160"/>
      <c r="C42" s="160"/>
      <c r="D42" s="43">
        <v>37</v>
      </c>
      <c r="E42" s="91">
        <f>E14+E22+E37+E41</f>
        <v>5317</v>
      </c>
      <c r="F42" s="91">
        <f aca="true" t="shared" si="1" ref="F42:K42">F14+F22+F37+F41</f>
        <v>4819</v>
      </c>
      <c r="G42" s="91">
        <f t="shared" si="1"/>
        <v>49</v>
      </c>
      <c r="H42" s="91">
        <f t="shared" si="1"/>
        <v>4737</v>
      </c>
      <c r="I42" s="91">
        <f t="shared" si="1"/>
        <v>2918</v>
      </c>
      <c r="J42" s="91">
        <f t="shared" si="1"/>
        <v>580</v>
      </c>
      <c r="K42" s="91">
        <f t="shared" si="1"/>
        <v>45</v>
      </c>
      <c r="L42" s="101">
        <f>E42-F42</f>
        <v>498</v>
      </c>
    </row>
    <row r="43" spans="1:3" ht="1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&amp;LC3094C05&amp;CФорма № 1-мзс, Підрозділ: Калуський міськрайонний суд Івано-Франківської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6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6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138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27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27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6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4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6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37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197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8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39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97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245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38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23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18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15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33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7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7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5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132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55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55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17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3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5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&amp;LC3094C05&amp;CФорма № 1-мзс, Підрозділ: Калуський міськрайонний суд Івано-Франківської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206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180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35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9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242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9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2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64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366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275573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51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5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603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1751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712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33683903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26745433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14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214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40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1063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16122016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746967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11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1243</v>
      </c>
      <c r="F58" s="96">
        <v>85</v>
      </c>
      <c r="G58" s="96">
        <v>16</v>
      </c>
      <c r="H58" s="96">
        <v>2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263</v>
      </c>
      <c r="F59" s="96">
        <v>49</v>
      </c>
      <c r="G59" s="96">
        <v>2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1822</v>
      </c>
      <c r="F60" s="96">
        <v>290</v>
      </c>
      <c r="G60" s="96">
        <v>19</v>
      </c>
      <c r="H60" s="96">
        <v>2</v>
      </c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936</v>
      </c>
      <c r="F61" s="96">
        <v>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&amp;LC3094C05&amp;CФорма № 1-мзс, Підрозділ: Калуський міськрайонний суд Івано-Франківської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0.07758620689655173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0.15584415584415584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0.015625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0.060790273556231005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0.9829840215812409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947.4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1063.4</v>
      </c>
    </row>
    <row r="11" spans="1:4" ht="16.5" customHeight="1">
      <c r="A11" s="189" t="s">
        <v>68</v>
      </c>
      <c r="B11" s="191"/>
      <c r="C11" s="14">
        <v>9</v>
      </c>
      <c r="D11" s="94">
        <v>37</v>
      </c>
    </row>
    <row r="12" spans="1:4" ht="16.5" customHeight="1">
      <c r="A12" s="294" t="s">
        <v>113</v>
      </c>
      <c r="B12" s="294"/>
      <c r="C12" s="14">
        <v>10</v>
      </c>
      <c r="D12" s="94">
        <v>24</v>
      </c>
    </row>
    <row r="13" spans="1:4" ht="16.5" customHeight="1">
      <c r="A13" s="294" t="s">
        <v>33</v>
      </c>
      <c r="B13" s="294"/>
      <c r="C13" s="14">
        <v>11</v>
      </c>
      <c r="D13" s="94">
        <v>54</v>
      </c>
    </row>
    <row r="14" spans="1:4" ht="16.5" customHeight="1">
      <c r="A14" s="294" t="s">
        <v>114</v>
      </c>
      <c r="B14" s="294"/>
      <c r="C14" s="14">
        <v>12</v>
      </c>
      <c r="D14" s="94">
        <v>51</v>
      </c>
    </row>
    <row r="15" spans="1:4" ht="16.5" customHeight="1">
      <c r="A15" s="294" t="s">
        <v>118</v>
      </c>
      <c r="B15" s="294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&amp;LC3094C05&amp;CФорма № 1-мзс, Підрозділ: Калуський міськрайонний суд Івано-Франківської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2018-01-15T12:13:45Z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C3094C05</vt:lpwstr>
  </property>
  <property fmtid="{D5CDD505-2E9C-101B-9397-08002B2CF9AE}" pid="9" name="Підрозділ">
    <vt:lpwstr>Калуський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