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<sst xmlns="http://schemas.openxmlformats.org/spreadsheetml/2006/main" count="154" uniqueCount="129">
  <si>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</si>
  <si>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</si>
  <si>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</si>
  <si>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</si>
  <si>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</si>
  <si>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</si>
  <si>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</si>
  <si>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</si>
  <si>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</si>
  <si>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</si>
  <si>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</si>
  <si>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</si>
  <si>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</si>
  <si>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</si>
  <si>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</si>
  <si>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</si>
  <si>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</si>
  <si>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</si>
  <si>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</si>
  <si>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</si>
  <si>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</si>
  <si>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</si>
  <si>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</si>
  <si>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</si>
  <si>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</si>
  <si>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</si>
  <si>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</si>
  <si>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</si>
  <si>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</si>
  <si>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</si>
  <si>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</si>
  <si>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</si>
  <si>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</si>
  <si>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</si>
  <si>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</si>
  <si>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</si>
  <si>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</si>
  <si>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</si>
  <si>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</si>
  <si>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</si>
  <si>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</si>
  <si>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</si>
  <si>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</si>
  <si>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</si>
  <si>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</si>
  <si>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</si>
  <si>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</si>
  <si>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</si>
  <si>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</si>
  <si>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</si>
  <si>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</si>
  <si>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</si>
  <si>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</si>
  <si>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</si>
  <si>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</si>
  <si>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</si>
  <si>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</si>
  <si>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</si>
  <si>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</si>
  <si>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</si>
  <si>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</si>
  <si>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</si>
  <si>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</si>
  <si>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</si>
  <si>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</si>
  <si>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</si>
  <si>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</si>
  <si>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</si>
  <si>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</si>
  <si>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</si>
  <si>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</si>
  <si>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</si>
  <si>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</si>
  <si>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</si>
  <si>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</si>
  <si>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</si>
  <si>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</si>
  <si>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</si>
  <si>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</si>
  <si>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</si>
  <si>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</si>
  <si>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</si>
  <si>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</si>
  <si>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</si>
  <si>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</si>
  <si>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</si>
  <si>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</si>
  <si>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</si>
  <si>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</si>
  <si>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</si>
  <si>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</si>
  <si>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</si>
  <si>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</si>
  <si>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</si>
  <si>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</si>
  <si>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</si>
  <si>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</si>
  <si>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</si>
  <si>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</si>
  <si>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</si>
  <si>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</si>
  <si>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</si>
  <si>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</si>
  <si>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</si>
  <si>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</si>
  <si>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</si>
  <si>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</si>
  <si>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</si>
  <si>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</si>
  <si>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</si>
  <si>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</si>
  <si>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</si>
  <si>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</si>
  <si>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</si>
  <si>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</si>
  <si>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</si>
  <si>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</si>
  <si>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</si>
  <si>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</si>
  <si>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Калуський міськрайонний суд Івано-Франківської області</t>
  </si>
  <si>
    <t>77300. Івано-Франківська область.м. Калуш</t>
  </si>
  <si>
    <t>вул. Молодіжна</t>
  </si>
  <si>
    <t/>
  </si>
  <si>
    <t>О.І. Кардаш</t>
  </si>
  <si>
    <t>О.В. Смирнова</t>
  </si>
  <si>
    <t>(03472) 61511</t>
  </si>
  <si>
    <t>(03472) 61524</t>
  </si>
  <si>
    <t>stat@klm.if.court.gov.ua</t>
  </si>
  <si>
    <t>2 липня 2021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</si>
</sst>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&amp;L7BDECC8C&amp;C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1169</v>
      </c>
      <c r="D6" s="96">
        <f>SUM(D7,D10,D13,D14,D15,D21,D24,D25,D18,D19,D20)</f>
        <v>1027763.06</v>
      </c>
      <c r="E6" s="96">
        <f>SUM(E7,E10,E13,E14,E15,E21,E24,E25,E18,E19,E20)</f>
        <v>1003</v>
      </c>
      <c r="F6" s="96">
        <f>SUM(F7,F10,F13,F14,F15,F21,F24,F25,F18,F19,F20)</f>
        <v>885133.7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166</v>
      </c>
      <c r="L6" s="96">
        <f>SUM(L7,L10,L13,L14,L15,L21,L24,L25,L18,L19,L20)</f>
        <v>138422.85</v>
      </c>
    </row>
    <row r="7" spans="1:12" ht="16.5" customHeight="1">
      <c r="A7" s="87">
        <v>2</v>
      </c>
      <c r="B7" s="90" t="s">
        <v>74</v>
      </c>
      <c r="C7" s="97">
        <v>260</v>
      </c>
      <c r="D7" s="97">
        <v>515991.56</v>
      </c>
      <c r="E7" s="97">
        <v>252</v>
      </c>
      <c r="F7" s="97">
        <v>495802.83</v>
      </c>
      <c r="G7" s="97"/>
      <c r="H7" s="97"/>
      <c r="I7" s="97"/>
      <c r="J7" s="97"/>
      <c r="K7" s="97">
        <v>8</v>
      </c>
      <c r="L7" s="97">
        <v>11529.85</v>
      </c>
    </row>
    <row r="8" spans="1:12" ht="16.5" customHeight="1">
      <c r="A8" s="87">
        <v>3</v>
      </c>
      <c r="B8" s="91" t="s">
        <v>75</v>
      </c>
      <c r="C8" s="97">
        <v>139</v>
      </c>
      <c r="D8" s="97">
        <v>346888.44</v>
      </c>
      <c r="E8" s="97">
        <v>139</v>
      </c>
      <c r="F8" s="97">
        <v>340658.04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121</v>
      </c>
      <c r="D9" s="97">
        <v>169103.12</v>
      </c>
      <c r="E9" s="97">
        <v>113</v>
      </c>
      <c r="F9" s="97">
        <v>155144.79</v>
      </c>
      <c r="G9" s="97"/>
      <c r="H9" s="97"/>
      <c r="I9" s="97"/>
      <c r="J9" s="97"/>
      <c r="K9" s="97">
        <v>8</v>
      </c>
      <c r="L9" s="97">
        <v>11529.85</v>
      </c>
    </row>
    <row r="10" spans="1:12" ht="19.5" customHeight="1">
      <c r="A10" s="87">
        <v>5</v>
      </c>
      <c r="B10" s="90" t="s">
        <v>77</v>
      </c>
      <c r="C10" s="97">
        <v>240</v>
      </c>
      <c r="D10" s="97">
        <v>220644</v>
      </c>
      <c r="E10" s="97">
        <v>115</v>
      </c>
      <c r="F10" s="97">
        <v>111078.48</v>
      </c>
      <c r="G10" s="97"/>
      <c r="H10" s="97"/>
      <c r="I10" s="97"/>
      <c r="J10" s="97"/>
      <c r="K10" s="97">
        <v>125</v>
      </c>
      <c r="L10" s="97">
        <v>116224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4540</v>
      </c>
      <c r="E11" s="97"/>
      <c r="F11" s="97"/>
      <c r="G11" s="97"/>
      <c r="H11" s="97"/>
      <c r="I11" s="97"/>
      <c r="J11" s="97"/>
      <c r="K11" s="97">
        <v>2</v>
      </c>
      <c r="L11" s="97">
        <v>4540</v>
      </c>
    </row>
    <row r="12" spans="1:12" ht="19.5" customHeight="1">
      <c r="A12" s="87">
        <v>7</v>
      </c>
      <c r="B12" s="91" t="s">
        <v>79</v>
      </c>
      <c r="C12" s="97">
        <v>238</v>
      </c>
      <c r="D12" s="97">
        <v>216104</v>
      </c>
      <c r="E12" s="97">
        <v>115</v>
      </c>
      <c r="F12" s="97">
        <v>111078.48</v>
      </c>
      <c r="G12" s="97"/>
      <c r="H12" s="97"/>
      <c r="I12" s="97"/>
      <c r="J12" s="97"/>
      <c r="K12" s="97">
        <v>123</v>
      </c>
      <c r="L12" s="97">
        <v>111684</v>
      </c>
    </row>
    <row r="13" spans="1:12" ht="15" customHeight="1">
      <c r="A13" s="87">
        <v>8</v>
      </c>
      <c r="B13" s="90" t="s">
        <v>18</v>
      </c>
      <c r="C13" s="97">
        <v>174</v>
      </c>
      <c r="D13" s="97">
        <v>157992</v>
      </c>
      <c r="E13" s="97">
        <v>172</v>
      </c>
      <c r="F13" s="97">
        <v>152801.69</v>
      </c>
      <c r="G13" s="97"/>
      <c r="H13" s="97"/>
      <c r="I13" s="97"/>
      <c r="J13" s="97"/>
      <c r="K13" s="97">
        <v>2</v>
      </c>
      <c r="L13" s="97">
        <v>1816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85</v>
      </c>
      <c r="D15" s="97">
        <v>39271</v>
      </c>
      <c r="E15" s="97">
        <v>77</v>
      </c>
      <c r="F15" s="97">
        <v>37326.6</v>
      </c>
      <c r="G15" s="97"/>
      <c r="H15" s="97"/>
      <c r="I15" s="97"/>
      <c r="J15" s="97"/>
      <c r="K15" s="97">
        <v>8</v>
      </c>
      <c r="L15" s="97">
        <v>3632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1135</v>
      </c>
      <c r="E16" s="97">
        <v>1</v>
      </c>
      <c r="F16" s="97">
        <v>1135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84</v>
      </c>
      <c r="D17" s="97">
        <v>38136</v>
      </c>
      <c r="E17" s="97">
        <v>76</v>
      </c>
      <c r="F17" s="97">
        <v>36191.6</v>
      </c>
      <c r="G17" s="97"/>
      <c r="H17" s="97"/>
      <c r="I17" s="97"/>
      <c r="J17" s="97"/>
      <c r="K17" s="97">
        <v>8</v>
      </c>
      <c r="L17" s="97">
        <v>3632</v>
      </c>
    </row>
    <row r="18" spans="1:12" ht="21" customHeight="1">
      <c r="A18" s="87">
        <v>13</v>
      </c>
      <c r="B18" s="99" t="s">
        <v>104</v>
      </c>
      <c r="C18" s="97">
        <v>398</v>
      </c>
      <c r="D18" s="97">
        <v>90346</v>
      </c>
      <c r="E18" s="97">
        <v>375</v>
      </c>
      <c r="F18" s="97">
        <v>84614</v>
      </c>
      <c r="G18" s="97"/>
      <c r="H18" s="97"/>
      <c r="I18" s="97"/>
      <c r="J18" s="97"/>
      <c r="K18" s="97">
        <v>23</v>
      </c>
      <c r="L18" s="97">
        <v>5221</v>
      </c>
    </row>
    <row r="19" spans="1:12" ht="21" customHeight="1">
      <c r="A19" s="87">
        <v>14</v>
      </c>
      <c r="B19" s="99" t="s">
        <v>105</v>
      </c>
      <c r="C19" s="97">
        <v>11</v>
      </c>
      <c r="D19" s="97">
        <v>1248.5</v>
      </c>
      <c r="E19" s="97">
        <v>11</v>
      </c>
      <c r="F19" s="97">
        <v>1240.1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2270</v>
      </c>
      <c r="E21" s="97">
        <f>SUM(E22:E23)</f>
        <v>1</v>
      </c>
      <c r="F21" s="97">
        <f>SUM(F22:F23)</f>
        <v>2270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2270</v>
      </c>
      <c r="E23" s="97">
        <v>1</v>
      </c>
      <c r="F23" s="97">
        <v>2270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16</v>
      </c>
      <c r="D39" s="96">
        <f>SUM(D40,D47,D48,D49)</f>
        <v>14528</v>
      </c>
      <c r="E39" s="96">
        <f>SUM(E40,E47,E48,E49)</f>
        <v>14</v>
      </c>
      <c r="F39" s="96">
        <f>SUM(F40,F47,F48,F49)</f>
        <v>8172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2</v>
      </c>
      <c r="L39" s="96">
        <f>SUM(L40,L47,L48,L49)</f>
        <v>1816</v>
      </c>
    </row>
    <row r="40" spans="1:12" ht="24" customHeight="1">
      <c r="A40" s="87">
        <v>35</v>
      </c>
      <c r="B40" s="90" t="s">
        <v>85</v>
      </c>
      <c r="C40" s="97">
        <f>SUM(C41,C44)</f>
        <v>16</v>
      </c>
      <c r="D40" s="97">
        <f>SUM(D41,D44)</f>
        <v>14528</v>
      </c>
      <c r="E40" s="97">
        <f>SUM(E41,E44)</f>
        <v>14</v>
      </c>
      <c r="F40" s="97">
        <f>SUM(F41,F44)</f>
        <v>8172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2</v>
      </c>
      <c r="L40" s="97">
        <f>SUM(L41,L44)</f>
        <v>1816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16</v>
      </c>
      <c r="D44" s="97">
        <v>14528</v>
      </c>
      <c r="E44" s="97">
        <v>14</v>
      </c>
      <c r="F44" s="97">
        <v>8172</v>
      </c>
      <c r="G44" s="97"/>
      <c r="H44" s="97"/>
      <c r="I44" s="97"/>
      <c r="J44" s="97"/>
      <c r="K44" s="97">
        <v>2</v>
      </c>
      <c r="L44" s="97">
        <v>1816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16</v>
      </c>
      <c r="D46" s="97">
        <v>14528</v>
      </c>
      <c r="E46" s="97">
        <v>14</v>
      </c>
      <c r="F46" s="97">
        <v>8172</v>
      </c>
      <c r="G46" s="97"/>
      <c r="H46" s="97"/>
      <c r="I46" s="97"/>
      <c r="J46" s="97"/>
      <c r="K46" s="97">
        <v>2</v>
      </c>
      <c r="L46" s="97">
        <v>1816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</v>
      </c>
      <c r="D50" s="96">
        <f>SUM(D51:D54)</f>
        <v>28</v>
      </c>
      <c r="E50" s="96">
        <f>SUM(E51:E54)</f>
        <v>1</v>
      </c>
      <c r="F50" s="96">
        <f>SUM(F51:F54)</f>
        <v>28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28</v>
      </c>
      <c r="E51" s="97">
        <v>1</v>
      </c>
      <c r="F51" s="97">
        <v>28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297</v>
      </c>
      <c r="D55" s="96">
        <v>134804.4</v>
      </c>
      <c r="E55" s="96">
        <v>115</v>
      </c>
      <c r="F55" s="96">
        <v>52596.8</v>
      </c>
      <c r="G55" s="96"/>
      <c r="H55" s="96"/>
      <c r="I55" s="96">
        <v>297</v>
      </c>
      <c r="J55" s="96">
        <v>134569.2</v>
      </c>
      <c r="K55" s="97"/>
      <c r="L55" s="96"/>
    </row>
    <row r="56" spans="1:12" ht="14.25">
      <c r="A56" s="87">
        <v>51</v>
      </c>
      <c r="B56" s="88" t="s">
        <v>117</v>
      </c>
      <c r="C56" s="96">
        <f aca="true" t="shared" si="0" ref="C56:L56">SUM(C6,C28,C39,C50,C55)</f>
        <v>1483</v>
      </c>
      <c r="D56" s="96">
        <f t="shared" si="0"/>
        <v>1177123.46</v>
      </c>
      <c r="E56" s="96">
        <f t="shared" si="0"/>
        <v>1133</v>
      </c>
      <c r="F56" s="96">
        <f t="shared" si="0"/>
        <v>945930.5</v>
      </c>
      <c r="G56" s="96">
        <f t="shared" si="0"/>
        <v>0</v>
      </c>
      <c r="H56" s="96">
        <f t="shared" si="0"/>
        <v>0</v>
      </c>
      <c r="I56" s="96">
        <f t="shared" si="0"/>
        <v>297</v>
      </c>
      <c r="J56" s="96">
        <f t="shared" si="0"/>
        <v>134569.2</v>
      </c>
      <c r="K56" s="96">
        <f t="shared" si="0"/>
        <v>168</v>
      </c>
      <c r="L56" s="96">
        <f t="shared" si="0"/>
        <v>140238.85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&amp;L7BDECC8C&amp;CФорма № 10, Підрозділ: Калуський міськрайонний суд Івано-Франківської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168</v>
      </c>
      <c r="F4" s="93">
        <f>SUM(F5:F25)</f>
        <v>140238.85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</v>
      </c>
      <c r="F5" s="95">
        <v>5497.85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2400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144</v>
      </c>
      <c r="F7" s="95">
        <v>115089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1816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3</v>
      </c>
      <c r="F11" s="95">
        <v>5448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10</v>
      </c>
      <c r="F13" s="95">
        <v>5902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1816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3</v>
      </c>
      <c r="F17" s="95">
        <v>2270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3.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&amp;L7BDECC8C&amp;CФорма № 10, Підрозділ: Калуський міськрайонний суд Івано-Франківської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2021-07-05T07:40:10Z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10_00345_2.2021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7BDECC8C</vt:lpwstr>
  </property>
  <property fmtid="{D5CDD505-2E9C-101B-9397-08002B2CF9AE}" pid="10" name="Підрозд">
    <vt:lpwstr>Калуський міськрайонний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565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