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<sst xmlns="http://schemas.openxmlformats.org/spreadsheetml/2006/main" count="154" uniqueCount="129">
  <si>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</si>
  <si>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</si>
  <si>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</si>
  <si>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</si>
  <si>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</si>
  <si>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</si>
  <si>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</si>
  <si>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</si>
  <si>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</si>
  <si>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</si>
  <si>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</si>
  <si>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</si>
  <si>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</si>
  <si>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</si>
  <si>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</si>
  <si>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</si>
  <si>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</si>
  <si>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</si>
  <si>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</si>
  <si>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</si>
  <si>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</si>
  <si>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</si>
  <si>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</si>
  <si>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</si>
  <si>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</si>
  <si>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</si>
  <si>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</si>
  <si>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</si>
  <si>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</si>
  <si>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</si>
  <si>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</si>
  <si>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</si>
  <si>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</si>
  <si>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</si>
  <si>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</si>
  <si>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</si>
  <si>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</si>
  <si>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</si>
  <si>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</si>
  <si>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</si>
  <si>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</si>
  <si>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</si>
  <si>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</si>
  <si>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</si>
  <si>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</si>
  <si>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</si>
  <si>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</si>
  <si>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</si>
  <si>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</si>
  <si>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</si>
  <si>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</si>
  <si>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</si>
  <si>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</si>
  <si>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</si>
  <si>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</si>
  <si>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</si>
  <si>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</si>
  <si>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</si>
  <si>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</si>
  <si>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</si>
  <si>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</si>
  <si>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</si>
  <si>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</si>
  <si>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</si>
  <si>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</si>
  <si>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</si>
  <si>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</si>
  <si>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</si>
  <si>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</si>
  <si>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</si>
  <si>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</si>
  <si>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</si>
  <si>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</si>
  <si>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</si>
  <si>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</si>
  <si>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</si>
  <si>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</si>
  <si>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</si>
  <si>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</si>
  <si>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</si>
  <si>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</si>
  <si>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</si>
  <si>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</si>
  <si>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</si>
  <si>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</si>
  <si>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</si>
  <si>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</si>
  <si>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</si>
  <si>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</si>
  <si>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</si>
  <si>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</si>
  <si>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</si>
  <si>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</si>
  <si>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</si>
  <si>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</si>
  <si>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</si>
  <si>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</si>
  <si>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</si>
  <si>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</si>
  <si>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</si>
  <si>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</si>
  <si>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</si>
  <si>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</si>
  <si>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</si>
  <si>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</si>
  <si>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</si>
  <si>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</si>
  <si>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</si>
  <si>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</si>
  <si>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</si>
  <si>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</si>
  <si>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</si>
  <si>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</si>
  <si>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</si>
  <si>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</si>
  <si>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</si>
  <si>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</si>
  <si>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</si>
  <si>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</si>
  <si>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Калуський міськрайонний суд Івано-Франківської області</t>
  </si>
  <si>
    <t>77300. Івано-Франківська область.м. Калуш</t>
  </si>
  <si>
    <t>вул. Молодіжна</t>
  </si>
  <si>
    <t/>
  </si>
  <si>
    <t>О.М. Мигович</t>
  </si>
  <si>
    <t>О.В. Смирнова</t>
  </si>
  <si>
    <t>(03472) 61511</t>
  </si>
  <si>
    <t>(03472) 61524</t>
  </si>
  <si>
    <t>stat@klm.if.court.gov.ua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</si>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</sst>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&amp;LB3252C30&amp;C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2588</v>
      </c>
      <c r="D6" s="96">
        <f>SUM(D7,D10,D13,D14,D15,D21,D24,D25,D18,D19,D20)</f>
        <v>2101133.57</v>
      </c>
      <c r="E6" s="96">
        <f>SUM(E7,E10,E13,E14,E15,E21,E24,E25,E18,E19,E20)</f>
        <v>2239</v>
      </c>
      <c r="F6" s="96">
        <f>SUM(F7,F10,F13,F14,F15,F21,F24,F25,F18,F19,F20)</f>
        <v>1852304.9200000002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350</v>
      </c>
      <c r="L6" s="96">
        <f>SUM(L7,L10,L13,L14,L15,L21,L24,L25,L18,L19,L20)</f>
        <v>278030.64</v>
      </c>
    </row>
    <row r="7" spans="1:12" ht="16.5" customHeight="1">
      <c r="A7" s="87">
        <v>2</v>
      </c>
      <c r="B7" s="90" t="s">
        <v>74</v>
      </c>
      <c r="C7" s="97">
        <v>488</v>
      </c>
      <c r="D7" s="97">
        <v>950016.57</v>
      </c>
      <c r="E7" s="97">
        <v>471</v>
      </c>
      <c r="F7" s="97">
        <v>920582.55</v>
      </c>
      <c r="G7" s="97"/>
      <c r="H7" s="97"/>
      <c r="I7" s="97"/>
      <c r="J7" s="97"/>
      <c r="K7" s="97">
        <v>17</v>
      </c>
      <c r="L7" s="97">
        <v>21861.14</v>
      </c>
    </row>
    <row r="8" spans="1:12" ht="16.5" customHeight="1">
      <c r="A8" s="87">
        <v>3</v>
      </c>
      <c r="B8" s="91" t="s">
        <v>75</v>
      </c>
      <c r="C8" s="97">
        <v>246</v>
      </c>
      <c r="D8" s="97">
        <v>600225.35</v>
      </c>
      <c r="E8" s="97">
        <v>246</v>
      </c>
      <c r="F8" s="97">
        <v>594103.95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242</v>
      </c>
      <c r="D9" s="97">
        <v>349791.22</v>
      </c>
      <c r="E9" s="97">
        <v>225</v>
      </c>
      <c r="F9" s="97">
        <v>326478.6</v>
      </c>
      <c r="G9" s="97"/>
      <c r="H9" s="97"/>
      <c r="I9" s="97"/>
      <c r="J9" s="97"/>
      <c r="K9" s="97">
        <v>17</v>
      </c>
      <c r="L9" s="97">
        <v>21861.14</v>
      </c>
    </row>
    <row r="10" spans="1:12" ht="19.5" customHeight="1">
      <c r="A10" s="87">
        <v>5</v>
      </c>
      <c r="B10" s="90" t="s">
        <v>77</v>
      </c>
      <c r="C10" s="97">
        <v>536</v>
      </c>
      <c r="D10" s="97">
        <v>493498</v>
      </c>
      <c r="E10" s="97">
        <v>285</v>
      </c>
      <c r="F10" s="97">
        <v>296826.28</v>
      </c>
      <c r="G10" s="97"/>
      <c r="H10" s="97"/>
      <c r="I10" s="97"/>
      <c r="J10" s="97"/>
      <c r="K10" s="97">
        <v>251</v>
      </c>
      <c r="L10" s="97">
        <v>230632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3</v>
      </c>
      <c r="F11" s="97">
        <v>6810</v>
      </c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531</v>
      </c>
      <c r="D12" s="97">
        <v>482148</v>
      </c>
      <c r="E12" s="97">
        <v>282</v>
      </c>
      <c r="F12" s="97">
        <v>290016.28</v>
      </c>
      <c r="G12" s="97"/>
      <c r="H12" s="97"/>
      <c r="I12" s="97"/>
      <c r="J12" s="97"/>
      <c r="K12" s="97">
        <v>249</v>
      </c>
      <c r="L12" s="97">
        <v>226092</v>
      </c>
    </row>
    <row r="13" spans="1:12" ht="15" customHeight="1">
      <c r="A13" s="87">
        <v>8</v>
      </c>
      <c r="B13" s="90" t="s">
        <v>18</v>
      </c>
      <c r="C13" s="97">
        <v>379</v>
      </c>
      <c r="D13" s="97">
        <v>344132</v>
      </c>
      <c r="E13" s="97">
        <v>372</v>
      </c>
      <c r="F13" s="97">
        <v>334457.09</v>
      </c>
      <c r="G13" s="97"/>
      <c r="H13" s="97"/>
      <c r="I13" s="97"/>
      <c r="J13" s="97"/>
      <c r="K13" s="97">
        <v>7</v>
      </c>
      <c r="L13" s="97">
        <v>6356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195</v>
      </c>
      <c r="D15" s="97">
        <v>90573</v>
      </c>
      <c r="E15" s="97">
        <v>184</v>
      </c>
      <c r="F15" s="97">
        <v>88717.5</v>
      </c>
      <c r="G15" s="97"/>
      <c r="H15" s="97"/>
      <c r="I15" s="97"/>
      <c r="J15" s="97"/>
      <c r="K15" s="97">
        <v>11</v>
      </c>
      <c r="L15" s="97">
        <v>4994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2951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192</v>
      </c>
      <c r="D17" s="97">
        <v>87168</v>
      </c>
      <c r="E17" s="97">
        <v>181</v>
      </c>
      <c r="F17" s="97">
        <v>85766.5</v>
      </c>
      <c r="G17" s="97"/>
      <c r="H17" s="97"/>
      <c r="I17" s="97"/>
      <c r="J17" s="97"/>
      <c r="K17" s="97">
        <v>11</v>
      </c>
      <c r="L17" s="97">
        <v>4994</v>
      </c>
    </row>
    <row r="18" spans="1:12" ht="21" customHeight="1">
      <c r="A18" s="87">
        <v>13</v>
      </c>
      <c r="B18" s="99" t="s">
        <v>104</v>
      </c>
      <c r="C18" s="97">
        <v>955</v>
      </c>
      <c r="D18" s="97">
        <v>216785</v>
      </c>
      <c r="E18" s="97">
        <v>893</v>
      </c>
      <c r="F18" s="97">
        <v>205714.4</v>
      </c>
      <c r="G18" s="97"/>
      <c r="H18" s="97"/>
      <c r="I18" s="97"/>
      <c r="J18" s="97"/>
      <c r="K18" s="97">
        <v>63</v>
      </c>
      <c r="L18" s="97">
        <v>14074</v>
      </c>
    </row>
    <row r="19" spans="1:12" ht="21" customHeight="1">
      <c r="A19" s="87">
        <v>14</v>
      </c>
      <c r="B19" s="99" t="s">
        <v>105</v>
      </c>
      <c r="C19" s="97">
        <v>34</v>
      </c>
      <c r="D19" s="97">
        <v>3859</v>
      </c>
      <c r="E19" s="97">
        <v>33</v>
      </c>
      <c r="F19" s="97">
        <v>3737.1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2270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42</v>
      </c>
      <c r="D39" s="96">
        <f>SUM(D40,D47,D48,D49)</f>
        <v>38136</v>
      </c>
      <c r="E39" s="96">
        <f>SUM(E40,E47,E48,E49)</f>
        <v>39</v>
      </c>
      <c r="F39" s="96">
        <f>SUM(F40,F47,F48,F49)</f>
        <v>20884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2724</v>
      </c>
    </row>
    <row r="40" spans="1:12" ht="24" customHeight="1">
      <c r="A40" s="87">
        <v>35</v>
      </c>
      <c r="B40" s="90" t="s">
        <v>85</v>
      </c>
      <c r="C40" s="97">
        <f>SUM(C41,C44)</f>
        <v>42</v>
      </c>
      <c r="D40" s="97">
        <f>SUM(D41,D44)</f>
        <v>38136</v>
      </c>
      <c r="E40" s="97">
        <f>SUM(E41,E44)</f>
        <v>39</v>
      </c>
      <c r="F40" s="97">
        <f>SUM(F41,F44)</f>
        <v>20884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42</v>
      </c>
      <c r="D44" s="97">
        <v>38136</v>
      </c>
      <c r="E44" s="97">
        <v>39</v>
      </c>
      <c r="F44" s="97">
        <v>20884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42</v>
      </c>
      <c r="D46" s="97">
        <v>38136</v>
      </c>
      <c r="E46" s="97">
        <v>39</v>
      </c>
      <c r="F46" s="97">
        <v>20884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41.62</v>
      </c>
      <c r="E50" s="96">
        <f>SUM(E51:E54)</f>
        <v>2</v>
      </c>
      <c r="F50" s="96">
        <f>SUM(F51:F54)</f>
        <v>41.62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28</v>
      </c>
      <c r="E51" s="97">
        <v>1</v>
      </c>
      <c r="F51" s="97">
        <v>28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13.62</v>
      </c>
      <c r="E54" s="97">
        <v>1</v>
      </c>
      <c r="F54" s="97">
        <v>13.62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787</v>
      </c>
      <c r="D55" s="96">
        <v>357264.4</v>
      </c>
      <c r="E55" s="96">
        <v>296</v>
      </c>
      <c r="F55" s="96">
        <v>137040.8</v>
      </c>
      <c r="G55" s="96"/>
      <c r="H55" s="96"/>
      <c r="I55" s="96">
        <v>787</v>
      </c>
      <c r="J55" s="96">
        <v>357029.2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3419</v>
      </c>
      <c r="D56" s="96">
        <f t="shared" si="0"/>
        <v>2496575.59</v>
      </c>
      <c r="E56" s="96">
        <f t="shared" si="0"/>
        <v>2576</v>
      </c>
      <c r="F56" s="96">
        <f t="shared" si="0"/>
        <v>2010271.3400000003</v>
      </c>
      <c r="G56" s="96">
        <f t="shared" si="0"/>
        <v>0</v>
      </c>
      <c r="H56" s="96">
        <f t="shared" si="0"/>
        <v>0</v>
      </c>
      <c r="I56" s="96">
        <f t="shared" si="0"/>
        <v>787</v>
      </c>
      <c r="J56" s="96">
        <f t="shared" si="0"/>
        <v>357029.2</v>
      </c>
      <c r="K56" s="96">
        <f t="shared" si="0"/>
        <v>353</v>
      </c>
      <c r="L56" s="96">
        <f t="shared" si="0"/>
        <v>280754.64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&amp;LB3252C30&amp;CФорма № 10, Підрозділ: Калуський міськрайонний суд Івано-Франківської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353</v>
      </c>
      <c r="F4" s="93">
        <f>SUM(F5:F25)</f>
        <v>280754.64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</v>
      </c>
      <c r="F5" s="95">
        <v>15485.85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2400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295</v>
      </c>
      <c r="F7" s="95">
        <v>224730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4540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5448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26</v>
      </c>
      <c r="F13" s="95">
        <v>20886.79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1816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5448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&amp;LB3252C30&amp;CФорма № 10, Підрозділ: Калуський міськрайонний суд Івано-Франківської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2022-01-10T13:10:31Z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10_00345_4.2021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B3252C30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