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<sst xmlns="http://schemas.openxmlformats.org/spreadsheetml/2006/main" count="294" uniqueCount="221">
  <si>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</si>
  <si>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</si>
  <si>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</si>
  <si>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</si>
  <si>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</si>
  <si>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</si>
  <si>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</si>
  <si>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</si>
  <si>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</si>
  <si>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</si>
  <si>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</si>
  <si>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</si>
  <si>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</si>
  <si>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</si>
  <si>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</si>
  <si>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</si>
  <si>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</si>
  <si>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</si>
  <si>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</si>
  <si>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</si>
  <si>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</si>
  <si>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</si>
  <si>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</si>
  <si>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</si>
  <si>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</si>
  <si>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</si>
  <si>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</si>
  <si>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</si>
  <si>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</si>
  <si>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</si>
  <si>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</si>
  <si>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</si>
  <si>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</si>
  <si>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</si>
  <si>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</si>
  <si>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</si>
  <si>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</si>
  <si>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</si>
  <si>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</si>
  <si>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</si>
  <si>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</si>
  <si>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</si>
  <si>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</si>
  <si>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</si>
  <si>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</si>
  <si>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</si>
  <si>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</si>
  <si>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</si>
  <si>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</si>
  <si>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</si>
  <si>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</si>
  <si>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</si>
  <si>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</si>
  <si>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</si>
  <si>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</si>
  <si>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</si>
  <si>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</si>
  <si>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</si>
  <si>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</si>
  <si>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</si>
  <si>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</si>
  <si>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</si>
  <si>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</si>
  <si>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</si>
  <si>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</si>
  <si>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</si>
  <si>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</si>
  <si>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</si>
  <si>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</si>
  <si>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</si>
  <si>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</si>
  <si>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</si>
  <si>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</si>
  <si>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</si>
  <si>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</si>
  <si>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</si>
  <si>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</si>
  <si>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</si>
  <si>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</si>
  <si>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</si>
  <si>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</si>
  <si>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</si>
  <si>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</si>
  <si>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</si>
  <si>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</si>
  <si>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</si>
  <si>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</si>
  <si>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</si>
  <si>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</si>
  <si>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</si>
  <si>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</si>
  <si>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</si>
  <si>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</si>
  <si>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</si>
  <si>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</si>
  <si>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</si>
  <si>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</si>
  <si>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</si>
  <si>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</si>
  <si>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</si>
  <si>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</si>
  <si>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</si>
  <si>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</si>
  <si>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</si>
  <si>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</si>
  <si>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</si>
  <si>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</si>
  <si>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</si>
  <si>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</si>
  <si>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</si>
  <si>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</si>
  <si>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</si>
  <si>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</si>
  <si>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</si>
  <si>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</si>
  <si>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</si>
  <si>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</si>
  <si>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</si>
  <si>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</si>
  <si>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</si>
  <si>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</si>
  <si>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</si>
  <si>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</si>
  <si>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</si>
  <si>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</si>
  <si>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</si>
  <si>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</si>
  <si>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</si>
  <si>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</si>
  <si>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</si>
  <si>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</si>
  <si>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</si>
  <si>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</si>
  <si>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</si>
  <si>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</si>
  <si>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</si>
  <si>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</si>
  <si>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</si>
  <si>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</si>
  <si>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</si>
  <si>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</si>
  <si>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</si>
  <si>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</si>
  <si>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</si>
  <si>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</si>
  <si>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</si>
  <si>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</si>
  <si>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</si>
  <si>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</si>
  <si>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</si>
  <si>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</si>
  <si>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</si>
  <si>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</si>
  <si>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</si>
  <si>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</si>
  <si>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</si>
  <si>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</si>
  <si>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</si>
  <si>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</si>
  <si>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</si>
  <si>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</si>
  <si>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</si>
  <si>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</si>
  <si>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</si>
  <si>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</si>
  <si>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</si>
  <si>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</si>
  <si>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</si>
  <si>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</si>
  <si>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</si>
  <si>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</si>
  <si>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</si>
  <si>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</si>
  <si>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</si>
  <si>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</si>
  <si>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</si>
  <si>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</si>
  <si>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</si>
  <si>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</si>
  <si>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</si>
  <si>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</si>
  <si>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</si>
  <si>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</si>
  <si>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</si>
  <si>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</si>
  <si>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</si>
  <si>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</si>
  <si>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</si>
  <si>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</si>
  <si>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</si>
  <si>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</si>
  <si>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</si>
  <si>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</si>
  <si>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</si>
  <si>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</si>
  <si>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</si>
  <si>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</si>
  <si>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</si>
  <si>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</si>
  <si>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</si>
  <si>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</si>
  <si>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</si>
  <si>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</si>
  <si>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</si>
  <si>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</si>
  <si>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</si>
  <si>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</si>
  <si>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</si>
  <si>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</si>
  <si>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</si>
  <si>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</si>
  <si>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</si>
  <si>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Калуський міськрайонний суд Івано-Франківської області</t>
  </si>
  <si>
    <t>77311.м. Калуш.вул. Молодіжна 10</t>
  </si>
  <si>
    <t>Доручення судів України / іноземних судів</t>
  </si>
  <si>
    <t xml:space="preserve">Розглянуто справ судом присяжних </t>
  </si>
  <si>
    <t>О.М. Мигович</t>
  </si>
  <si>
    <t>О.В. Смирнова</t>
  </si>
  <si>
    <t>(03472) 61519</t>
  </si>
  <si>
    <t>stat@klm.if.court.gov.ua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</si>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</sst>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&amp;L4E190B38&amp;C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358</v>
      </c>
      <c r="F6" s="103">
        <v>247</v>
      </c>
      <c r="G6" s="103">
        <v>11</v>
      </c>
      <c r="H6" s="103">
        <v>240</v>
      </c>
      <c r="I6" s="121" t="s">
        <v>208</v>
      </c>
      <c r="J6" s="103">
        <v>118</v>
      </c>
      <c r="K6" s="84">
        <v>28</v>
      </c>
      <c r="L6" s="91">
        <f>E6-F6</f>
        <v>111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989</v>
      </c>
      <c r="F7" s="103">
        <v>980</v>
      </c>
      <c r="G7" s="103">
        <v>2</v>
      </c>
      <c r="H7" s="103">
        <v>980</v>
      </c>
      <c r="I7" s="103">
        <v>905</v>
      </c>
      <c r="J7" s="103">
        <v>9</v>
      </c>
      <c r="K7" s="84"/>
      <c r="L7" s="91">
        <f>E7-F7</f>
        <v>9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6</v>
      </c>
      <c r="F8" s="103">
        <v>6</v>
      </c>
      <c r="G8" s="103"/>
      <c r="H8" s="103">
        <v>6</v>
      </c>
      <c r="I8" s="103">
        <v>2</v>
      </c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107</v>
      </c>
      <c r="F9" s="103">
        <v>99</v>
      </c>
      <c r="G9" s="103"/>
      <c r="H9" s="85">
        <v>103</v>
      </c>
      <c r="I9" s="103">
        <v>79</v>
      </c>
      <c r="J9" s="103">
        <v>4</v>
      </c>
      <c r="K9" s="84"/>
      <c r="L9" s="91">
        <f>E9-F9</f>
        <v>8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3</v>
      </c>
      <c r="F13" s="103"/>
      <c r="G13" s="103"/>
      <c r="H13" s="103">
        <v>1</v>
      </c>
      <c r="I13" s="103"/>
      <c r="J13" s="103">
        <v>2</v>
      </c>
      <c r="K13" s="84">
        <v>2</v>
      </c>
      <c r="L13" s="91">
        <f>E13-F13</f>
        <v>3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62</v>
      </c>
      <c r="F14" s="106">
        <v>61</v>
      </c>
      <c r="G14" s="106"/>
      <c r="H14" s="106">
        <v>62</v>
      </c>
      <c r="I14" s="106">
        <v>62</v>
      </c>
      <c r="J14" s="106"/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1530</v>
      </c>
      <c r="F16" s="84">
        <f>SUM(F6:F15)</f>
        <v>1398</v>
      </c>
      <c r="G16" s="84">
        <f>SUM(G6:G15)</f>
        <v>13</v>
      </c>
      <c r="H16" s="84">
        <f>SUM(H6:H15)</f>
        <v>1397</v>
      </c>
      <c r="I16" s="84">
        <f>SUM(I6:I15)</f>
        <v>1049</v>
      </c>
      <c r="J16" s="84">
        <f>SUM(J6:J15)</f>
        <v>133</v>
      </c>
      <c r="K16" s="84">
        <f>SUM(K6:K15)</f>
        <v>30</v>
      </c>
      <c r="L16" s="91">
        <f>E16-F16</f>
        <v>132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53</v>
      </c>
      <c r="F17" s="84">
        <v>53</v>
      </c>
      <c r="G17" s="84"/>
      <c r="H17" s="84">
        <v>52</v>
      </c>
      <c r="I17" s="84">
        <v>42</v>
      </c>
      <c r="J17" s="84">
        <v>1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48</v>
      </c>
      <c r="F18" s="84">
        <v>42</v>
      </c>
      <c r="G18" s="84"/>
      <c r="H18" s="84">
        <v>43</v>
      </c>
      <c r="I18" s="84">
        <v>20</v>
      </c>
      <c r="J18" s="84">
        <v>5</v>
      </c>
      <c r="K18" s="84"/>
      <c r="L18" s="91">
        <f>E18-F18</f>
        <v>6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59</v>
      </c>
      <c r="F25" s="94">
        <v>53</v>
      </c>
      <c r="G25" s="94"/>
      <c r="H25" s="94">
        <v>53</v>
      </c>
      <c r="I25" s="94">
        <v>20</v>
      </c>
      <c r="J25" s="94">
        <v>6</v>
      </c>
      <c r="K25" s="94"/>
      <c r="L25" s="91">
        <f>E25-F25</f>
        <v>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1699</v>
      </c>
      <c r="F26" s="84">
        <v>1687</v>
      </c>
      <c r="G26" s="84"/>
      <c r="H26" s="84">
        <v>1698</v>
      </c>
      <c r="I26" s="84">
        <v>1369</v>
      </c>
      <c r="J26" s="84">
        <v>1</v>
      </c>
      <c r="K26" s="84"/>
      <c r="L26" s="91">
        <f>E26-F26</f>
        <v>12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8</v>
      </c>
      <c r="F27" s="111">
        <v>8</v>
      </c>
      <c r="G27" s="111"/>
      <c r="H27" s="111">
        <v>8</v>
      </c>
      <c r="I27" s="111">
        <v>8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1409</v>
      </c>
      <c r="F28" s="84">
        <v>1392</v>
      </c>
      <c r="G28" s="84">
        <v>1</v>
      </c>
      <c r="H28" s="84">
        <v>1394</v>
      </c>
      <c r="I28" s="84">
        <v>1257</v>
      </c>
      <c r="J28" s="84">
        <v>15</v>
      </c>
      <c r="K28" s="84"/>
      <c r="L28" s="91">
        <f>E28-F28</f>
        <v>17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1459</v>
      </c>
      <c r="F29" s="84">
        <v>1281</v>
      </c>
      <c r="G29" s="84">
        <v>20</v>
      </c>
      <c r="H29" s="84">
        <v>1256</v>
      </c>
      <c r="I29" s="84">
        <v>1130</v>
      </c>
      <c r="J29" s="84">
        <v>203</v>
      </c>
      <c r="K29" s="84"/>
      <c r="L29" s="91">
        <f>E29-F29</f>
        <v>178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178</v>
      </c>
      <c r="F30" s="84">
        <v>178</v>
      </c>
      <c r="G30" s="84"/>
      <c r="H30" s="84">
        <v>176</v>
      </c>
      <c r="I30" s="84">
        <v>155</v>
      </c>
      <c r="J30" s="84">
        <v>2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177</v>
      </c>
      <c r="F31" s="84">
        <v>155</v>
      </c>
      <c r="G31" s="84"/>
      <c r="H31" s="84">
        <v>144</v>
      </c>
      <c r="I31" s="84">
        <v>130</v>
      </c>
      <c r="J31" s="84">
        <v>33</v>
      </c>
      <c r="K31" s="84"/>
      <c r="L31" s="91">
        <f>E31-F31</f>
        <v>22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30</v>
      </c>
      <c r="F32" s="84">
        <v>27</v>
      </c>
      <c r="G32" s="84"/>
      <c r="H32" s="84">
        <v>28</v>
      </c>
      <c r="I32" s="84">
        <v>19</v>
      </c>
      <c r="J32" s="84">
        <v>2</v>
      </c>
      <c r="K32" s="84"/>
      <c r="L32" s="91">
        <f>E32-F32</f>
        <v>3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5</v>
      </c>
      <c r="F33" s="84">
        <v>5</v>
      </c>
      <c r="G33" s="84"/>
      <c r="H33" s="84">
        <v>5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17</v>
      </c>
      <c r="F36" s="84">
        <v>17</v>
      </c>
      <c r="G36" s="84">
        <v>1</v>
      </c>
      <c r="H36" s="84">
        <v>17</v>
      </c>
      <c r="I36" s="84">
        <v>10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104</v>
      </c>
      <c r="F37" s="84">
        <v>102</v>
      </c>
      <c r="G37" s="84"/>
      <c r="H37" s="84">
        <v>102</v>
      </c>
      <c r="I37" s="84">
        <v>72</v>
      </c>
      <c r="J37" s="84">
        <v>2</v>
      </c>
      <c r="K37" s="84"/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2</v>
      </c>
      <c r="F38" s="84">
        <v>2</v>
      </c>
      <c r="G38" s="84"/>
      <c r="H38" s="84">
        <v>2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3681</v>
      </c>
      <c r="F40" s="94">
        <v>3462</v>
      </c>
      <c r="G40" s="94">
        <v>21</v>
      </c>
      <c r="H40" s="94">
        <v>3423</v>
      </c>
      <c r="I40" s="94">
        <v>2742</v>
      </c>
      <c r="J40" s="94">
        <v>258</v>
      </c>
      <c r="K40" s="94"/>
      <c r="L40" s="91">
        <f>E40-F40</f>
        <v>219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2004</v>
      </c>
      <c r="F41" s="84">
        <v>1885</v>
      </c>
      <c r="G41" s="84"/>
      <c r="H41" s="84">
        <v>1859</v>
      </c>
      <c r="I41" s="121" t="s">
        <v>208</v>
      </c>
      <c r="J41" s="84">
        <v>145</v>
      </c>
      <c r="K41" s="84">
        <v>3</v>
      </c>
      <c r="L41" s="91">
        <f>E41-F41</f>
        <v>119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31</v>
      </c>
      <c r="F43" s="84">
        <v>31</v>
      </c>
      <c r="G43" s="84"/>
      <c r="H43" s="84">
        <v>30</v>
      </c>
      <c r="I43" s="84">
        <v>10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2035</v>
      </c>
      <c r="F45" s="84">
        <f aca="true" t="shared" si="0" ref="F45:K45">F41+F43+F44</f>
        <v>1916</v>
      </c>
      <c r="G45" s="84">
        <f t="shared" si="0"/>
        <v>0</v>
      </c>
      <c r="H45" s="84">
        <f t="shared" si="0"/>
        <v>1889</v>
      </c>
      <c r="I45" s="84">
        <f>I43+I44</f>
        <v>10</v>
      </c>
      <c r="J45" s="84">
        <f t="shared" si="0"/>
        <v>146</v>
      </c>
      <c r="K45" s="84">
        <f t="shared" si="0"/>
        <v>3</v>
      </c>
      <c r="L45" s="91">
        <f>E45-F45</f>
        <v>119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7305</v>
      </c>
      <c r="F46" s="84">
        <f t="shared" si="1"/>
        <v>6829</v>
      </c>
      <c r="G46" s="84">
        <f t="shared" si="1"/>
        <v>34</v>
      </c>
      <c r="H46" s="84">
        <f t="shared" si="1"/>
        <v>6762</v>
      </c>
      <c r="I46" s="84">
        <f t="shared" si="1"/>
        <v>3821</v>
      </c>
      <c r="J46" s="84">
        <f t="shared" si="1"/>
        <v>543</v>
      </c>
      <c r="K46" s="84">
        <f t="shared" si="1"/>
        <v>33</v>
      </c>
      <c r="L46" s="91">
        <f>E46-F46</f>
        <v>476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&amp;L4E190B38&amp;C&amp;R2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83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7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81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5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451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63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7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&amp;L4E190B38&amp;C&amp;R3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241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181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56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448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4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29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567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854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771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1571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2110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53642031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17622737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47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62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69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11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8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6410</v>
      </c>
      <c r="F58" s="109">
        <f>F59+F62+F63+F64</f>
        <v>318</v>
      </c>
      <c r="G58" s="109">
        <f>G59+G62+G63+G64</f>
        <v>16</v>
      </c>
      <c r="H58" s="109">
        <f>H59+H62+H63+H64</f>
        <v>9</v>
      </c>
      <c r="I58" s="109">
        <f>I59+I62+I63+I64</f>
        <v>9</v>
      </c>
    </row>
    <row r="59" spans="1:9" ht="13.5" customHeight="1">
      <c r="A59" s="201" t="s">
        <v>103</v>
      </c>
      <c r="B59" s="201"/>
      <c r="C59" s="201"/>
      <c r="D59" s="201"/>
      <c r="E59" s="94">
        <v>1315</v>
      </c>
      <c r="F59" s="94">
        <v>57</v>
      </c>
      <c r="G59" s="94">
        <v>11</v>
      </c>
      <c r="H59" s="94">
        <v>7</v>
      </c>
      <c r="I59" s="94">
        <v>7</v>
      </c>
    </row>
    <row r="60" spans="1:9" ht="13.5" customHeight="1">
      <c r="A60" s="249" t="s">
        <v>201</v>
      </c>
      <c r="B60" s="250"/>
      <c r="C60" s="250"/>
      <c r="D60" s="251"/>
      <c r="E60" s="86">
        <v>174</v>
      </c>
      <c r="F60" s="86">
        <v>43</v>
      </c>
      <c r="G60" s="86">
        <v>10</v>
      </c>
      <c r="H60" s="86">
        <v>7</v>
      </c>
      <c r="I60" s="86">
        <v>6</v>
      </c>
    </row>
    <row r="61" spans="1:9" ht="13.5" customHeight="1">
      <c r="A61" s="249" t="s">
        <v>202</v>
      </c>
      <c r="B61" s="250"/>
      <c r="C61" s="250"/>
      <c r="D61" s="251"/>
      <c r="E61" s="86">
        <v>966</v>
      </c>
      <c r="F61" s="86">
        <v>14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43</v>
      </c>
      <c r="F62" s="84">
        <v>10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3237</v>
      </c>
      <c r="F63" s="84">
        <v>178</v>
      </c>
      <c r="G63" s="84">
        <v>4</v>
      </c>
      <c r="H63" s="84">
        <v>2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1815</v>
      </c>
      <c r="F64" s="84">
        <v>73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2450</v>
      </c>
      <c r="G68" s="115">
        <v>12747653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1115</v>
      </c>
      <c r="G69" s="117">
        <v>7239247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1335</v>
      </c>
      <c r="G70" s="117">
        <v>5508406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891</v>
      </c>
      <c r="G71" s="115">
        <v>576425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&amp;L4E190B38&amp;C&amp;R4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6.077348066298343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22.55639097744361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2.0547945205479454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99.01889002782252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845.25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913.125</v>
      </c>
    </row>
    <row r="11" spans="1:4" ht="16.5" customHeight="1">
      <c r="A11" s="223" t="s">
        <v>62</v>
      </c>
      <c r="B11" s="225"/>
      <c r="C11" s="10">
        <v>9</v>
      </c>
      <c r="D11" s="84">
        <v>30</v>
      </c>
    </row>
    <row r="12" spans="1:4" ht="16.5" customHeight="1">
      <c r="A12" s="252" t="s">
        <v>103</v>
      </c>
      <c r="B12" s="252"/>
      <c r="C12" s="10">
        <v>10</v>
      </c>
      <c r="D12" s="84">
        <v>30</v>
      </c>
    </row>
    <row r="13" spans="1:4" ht="16.5" customHeight="1">
      <c r="A13" s="249" t="s">
        <v>201</v>
      </c>
      <c r="B13" s="251"/>
      <c r="C13" s="10">
        <v>11</v>
      </c>
      <c r="D13" s="94">
        <v>134</v>
      </c>
    </row>
    <row r="14" spans="1:4" ht="16.5" customHeight="1">
      <c r="A14" s="249" t="s">
        <v>202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52</v>
      </c>
    </row>
    <row r="16" spans="1:4" ht="16.5" customHeight="1">
      <c r="A16" s="252" t="s">
        <v>104</v>
      </c>
      <c r="B16" s="252"/>
      <c r="C16" s="10">
        <v>14</v>
      </c>
      <c r="D16" s="84">
        <v>28</v>
      </c>
    </row>
    <row r="17" spans="1:5" ht="16.5" customHeight="1">
      <c r="A17" s="252" t="s">
        <v>108</v>
      </c>
      <c r="B17" s="252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&amp;L4E190B38&amp;C&amp;R5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2024-01-22T12:40:57Z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4E190B38</vt:lpwstr>
  </property>
  <property fmtid="{D5CDD505-2E9C-101B-9397-08002B2CF9AE}" pid="9" name="Підрозділ">
    <vt:lpwstr>Калуський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