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<sst xmlns="http://schemas.openxmlformats.org/spreadsheetml/2006/main" count="474" uniqueCount="409">
  <si>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</si>
  <si>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</si>
  <si>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</si>
  <si>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</si>
  <si>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</si>
  <si>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</si>
  <si>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</si>
  <si>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</si>
  <si>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</si>
  <si>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</si>
  <si>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</si>
  <si>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</si>
  <si>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</si>
  <si>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</si>
  <si>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</si>
  <si>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</si>
  <si>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</si>
  <si>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</si>
  <si>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</si>
  <si>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</si>
  <si>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</si>
  <si>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</si>
  <si>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</si>
  <si>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</si>
  <si>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</si>
  <si>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</si>
  <si>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</si>
  <si>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</si>
  <si>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</si>
  <si>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</si>
  <si>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</si>
  <si>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</si>
  <si>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</si>
  <si>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</si>
  <si>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</si>
  <si>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</si>
  <si>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</si>
  <si>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</si>
  <si>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</si>
  <si>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</si>
  <si>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</si>
  <si>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</si>
  <si>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</si>
  <si>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</si>
  <si>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</si>
  <si>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</si>
  <si>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</si>
  <si>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</si>
  <si>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</si>
  <si>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</si>
  <si>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</si>
  <si>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</si>
  <si>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</si>
  <si>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</si>
  <si>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</si>
  <si>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</si>
  <si>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</si>
  <si>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</si>
  <si>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</si>
  <si>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</si>
  <si>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</si>
  <si>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</si>
  <si>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</si>
  <si>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</si>
  <si>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</si>
  <si>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</si>
  <si>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</si>
  <si>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</si>
  <si>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</si>
  <si>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</si>
  <si>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</si>
  <si>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</si>
  <si>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</si>
  <si>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</si>
  <si>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</si>
  <si>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</si>
  <si>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</si>
  <si>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</si>
  <si>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</si>
  <si>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</si>
  <si>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</si>
  <si>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</si>
  <si>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</si>
  <si>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</si>
  <si>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</si>
  <si>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</si>
  <si>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</si>
  <si>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</si>
  <si>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</si>
  <si>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</si>
  <si>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</si>
  <si>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</si>
  <si>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</si>
  <si>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</si>
  <si>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</si>
  <si>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</si>
  <si>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</si>
  <si>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</si>
  <si>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</si>
  <si>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</si>
  <si>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</si>
  <si>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</si>
  <si>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</si>
  <si>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</si>
  <si>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</si>
  <si>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</si>
  <si>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</si>
  <si>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</si>
  <si>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</si>
  <si>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</si>
  <si>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</si>
  <si>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</si>
  <si>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</si>
  <si>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</si>
  <si>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</si>
  <si>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</si>
  <si>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</si>
  <si>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</si>
  <si>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</si>
  <si>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</si>
  <si>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</si>
  <si>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</si>
  <si>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</si>
  <si>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</si>
  <si>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</si>
  <si>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</si>
  <si>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</si>
  <si>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</si>
  <si>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</si>
  <si>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</si>
  <si>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</si>
  <si>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</si>
  <si>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</si>
  <si>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</si>
  <si>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</si>
  <si>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</si>
  <si>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</si>
  <si>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</si>
  <si>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</si>
  <si>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</si>
  <si>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</si>
  <si>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</si>
  <si>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</si>
  <si>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</si>
  <si>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</si>
  <si>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</si>
  <si>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</si>
  <si>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</si>
  <si>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</si>
  <si>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</si>
  <si>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</si>
  <si>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</si>
  <si>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</si>
  <si>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</si>
  <si>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</si>
  <si>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</si>
  <si>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</si>
  <si>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</si>
  <si>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</si>
  <si>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</si>
  <si>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</si>
  <si>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</si>
  <si>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</si>
  <si>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</si>
  <si>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</si>
  <si>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</si>
  <si>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</si>
  <si>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</si>
  <si>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</si>
  <si>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</si>
  <si>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</si>
  <si>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</si>
  <si>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</si>
  <si>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</si>
  <si>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</si>
  <si>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</si>
  <si>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</si>
  <si>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</si>
  <si>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</si>
  <si>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</si>
  <si>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</si>
  <si>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</si>
  <si>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</si>
  <si>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</si>
  <si>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</si>
  <si>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</si>
  <si>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</si>
  <si>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</si>
  <si>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</si>
  <si>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</si>
  <si>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</si>
  <si>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</si>
  <si>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</si>
  <si>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</si>
  <si>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</si>
  <si>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</si>
  <si>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</si>
  <si>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</si>
  <si>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</si>
  <si>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</si>
  <si>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</si>
  <si>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</si>
  <si>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</si>
  <si>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</si>
  <si>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</si>
  <si>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</si>
  <si>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</si>
  <si>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</si>
  <si>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</si>
  <si>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</si>
  <si>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</si>
  <si>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</si>
  <si>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</si>
  <si>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</si>
  <si>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</si>
  <si>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</si>
  <si>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</si>
  <si>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</si>
  <si>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</si>
  <si>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</si>
  <si>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</si>
  <si>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</si>
  <si>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</si>
  <si>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</si>
  <si>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</si>
  <si>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</si>
  <si>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</si>
  <si>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</si>
  <si>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</si>
  <si>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</si>
  <si>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</si>
  <si>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</si>
  <si>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</si>
  <si>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</si>
  <si>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</si>
  <si>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</si>
  <si>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</si>
  <si>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</si>
  <si>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</si>
  <si>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</si>
  <si>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</si>
  <si>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</si>
  <si>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</si>
  <si>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</si>
  <si>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</si>
  <si>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</si>
  <si>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</si>
  <si>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</si>
  <si>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</si>
  <si>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</si>
  <si>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</si>
  <si>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</si>
  <si>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</si>
  <si>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</si>
  <si>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</si>
  <si>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</si>
  <si>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</si>
  <si>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</si>
  <si>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</si>
  <si>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</si>
  <si>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</si>
  <si>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</si>
  <si>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</si>
  <si>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</si>
  <si>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</si>
  <si>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</si>
  <si>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</si>
  <si>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</si>
  <si>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</si>
  <si>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</si>
  <si>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</si>
  <si>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</si>
  <si>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</si>
  <si>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</si>
  <si>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</si>
  <si>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</si>
  <si>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</si>
  <si>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</si>
  <si>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</si>
  <si>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</si>
  <si>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</si>
  <si>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</si>
  <si>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</si>
  <si>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</si>
  <si>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</si>
  <si>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</si>
  <si>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</si>
  <si>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</si>
  <si>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</si>
  <si>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</si>
  <si>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</si>
  <si>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</si>
  <si>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</si>
  <si>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</si>
  <si>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</si>
  <si>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</si>
  <si>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</si>
  <si>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</si>
  <si>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</si>
  <si>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</si>
  <si>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</si>
  <si>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</si>
  <si>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</si>
  <si>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</si>
  <si>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</si>
  <si>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</si>
  <si>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</si>
  <si>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</si>
  <si>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</si>
  <si>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</si>
  <si>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</si>
  <si>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</si>
  <si>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</si>
  <si>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</si>
  <si>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</si>
  <si>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</si>
  <si>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</si>
  <si>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</si>
  <si>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</si>
  <si>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</si>
  <si>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</si>
  <si>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</si>
  <si>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</si>
  <si>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</si>
  <si>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</si>
  <si>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</si>
  <si>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</si>
  <si>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</si>
  <si>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</si>
  <si>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</si>
  <si>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</si>
  <si>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</si>
  <si>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</si>
  <si>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</si>
  <si>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</si>
  <si>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</si>
  <si>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</si>
  <si>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</si>
  <si>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</si>
  <si>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</si>
  <si>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</si>
  <si>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</si>
  <si>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</si>
  <si>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</si>
  <si>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</si>
  <si>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</si>
  <si>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</si>
  <si>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</si>
  <si>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</si>
  <si>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</si>
  <si>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</si>
  <si>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</si>
  <si>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</si>
  <si>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</si>
  <si>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</si>
  <si>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</si>
  <si>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</si>
  <si>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</si>
  <si>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</si>
  <si>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</si>
  <si>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</si>
  <si>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</si>
  <si>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</si>
  <si>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</si>
  <si>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</si>
  <si>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</si>
  <si>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</si>
  <si>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</si>
  <si>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</si>
  <si>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</si>
  <si>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</si>
  <si>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</si>
  <si>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</si>
  <si>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</si>
  <si>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</si>
  <si>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</si>
  <si>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</si>
  <si>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</si>
  <si>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</si>
  <si>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</si>
  <si>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</si>
  <si>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</si>
  <si>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</si>
  <si>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</si>
  <si>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</si>
  <si>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</si>
  <si>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</si>
  <si>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</si>
  <si>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</si>
  <si>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</si>
  <si>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</si>
  <si>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</si>
  <si>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</si>
  <si>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</si>
  <si>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</si>
  <si>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</si>
  <si>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</si>
  <si>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</si>
  <si>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</si>
  <si>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</si>
  <si>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</si>
  <si>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</si>
  <si>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Молодіжна. 10</t>
  </si>
  <si>
    <t>Н.В. Бердан</t>
  </si>
  <si>
    <t>О.В. Смирнова</t>
  </si>
  <si>
    <t>(03472) 61511</t>
  </si>
  <si>
    <t>(03472) 61524</t>
  </si>
  <si>
    <t>stat@klm.if.court.gov.ua</t>
  </si>
  <si>
    <t>2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</si>
</sst>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&amp;L4F7DBFB8&amp;C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9</v>
      </c>
      <c r="D7" s="193">
        <f>'розділ 2'!E66</f>
        <v>3</v>
      </c>
      <c r="E7" s="191"/>
      <c r="F7" s="193">
        <f>'розділ 2'!H66</f>
        <v>7</v>
      </c>
      <c r="G7" s="193">
        <f>'розділ 2'!I66</f>
        <v>3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9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7</v>
      </c>
      <c r="G14" s="192">
        <f t="shared" si="0"/>
        <v>3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>
        <v>1</v>
      </c>
      <c r="F11" s="126">
        <v>1</v>
      </c>
      <c r="G11" s="126"/>
      <c r="H11" s="126">
        <v>1</v>
      </c>
      <c r="I11" s="126"/>
      <c r="J11" s="126">
        <v>1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>
        <v>1</v>
      </c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>
        <v>1</v>
      </c>
      <c r="F25" s="126">
        <v>5</v>
      </c>
      <c r="G25" s="126">
        <v>1</v>
      </c>
      <c r="H25" s="126">
        <v>2</v>
      </c>
      <c r="I25" s="126">
        <v>1</v>
      </c>
      <c r="J25" s="126"/>
      <c r="K25" s="126"/>
      <c r="L25" s="126">
        <v>1</v>
      </c>
      <c r="M25" s="126"/>
      <c r="N25" s="126"/>
      <c r="O25" s="126">
        <v>1</v>
      </c>
      <c r="P25" s="126">
        <v>3</v>
      </c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>
        <v>1</v>
      </c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1</v>
      </c>
      <c r="G29" s="126"/>
      <c r="H29" s="126">
        <v>1</v>
      </c>
      <c r="I29" s="126"/>
      <c r="J29" s="126"/>
      <c r="K29" s="126"/>
      <c r="L29" s="126">
        <v>1</v>
      </c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>
        <v>1</v>
      </c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>
        <v>1</v>
      </c>
      <c r="F31" s="126">
        <v>3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3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>
        <v>1</v>
      </c>
      <c r="S41" s="126">
        <v>1</v>
      </c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>
        <v>1</v>
      </c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4</v>
      </c>
      <c r="G56" s="126"/>
      <c r="H56" s="126">
        <v>2</v>
      </c>
      <c r="I56" s="126"/>
      <c r="J56" s="126">
        <v>1</v>
      </c>
      <c r="K56" s="126"/>
      <c r="L56" s="126">
        <v>1</v>
      </c>
      <c r="M56" s="126"/>
      <c r="N56" s="126"/>
      <c r="O56" s="126"/>
      <c r="P56" s="126">
        <v>2</v>
      </c>
      <c r="Q56" s="126"/>
      <c r="R56" s="126"/>
      <c r="S56" s="126"/>
      <c r="T56" s="135"/>
      <c r="U56" s="135">
        <v>1</v>
      </c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>
        <v>1</v>
      </c>
      <c r="I57" s="126"/>
      <c r="J57" s="126"/>
      <c r="K57" s="126"/>
      <c r="L57" s="126">
        <v>1</v>
      </c>
      <c r="M57" s="126"/>
      <c r="N57" s="126"/>
      <c r="O57" s="126"/>
      <c r="P57" s="126">
        <v>1</v>
      </c>
      <c r="Q57" s="126"/>
      <c r="R57" s="126"/>
      <c r="S57" s="126"/>
      <c r="T57" s="135"/>
      <c r="U57" s="135"/>
      <c r="V57" s="135"/>
      <c r="W57" s="135">
        <v>1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>
        <v>1</v>
      </c>
      <c r="F65" s="126">
        <v>3</v>
      </c>
      <c r="G65" s="126"/>
      <c r="H65" s="126">
        <v>2</v>
      </c>
      <c r="I65" s="126">
        <v>2</v>
      </c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>
        <v>1</v>
      </c>
      <c r="S65" s="126"/>
      <c r="T65" s="135">
        <v>1</v>
      </c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</v>
      </c>
      <c r="E66" s="174">
        <f aca="true" t="shared" si="0" ref="E66:Y66">E9+E10+E15+E18+E20+E25+E32+E35+E36+E40+E41+E44+E46+E51+E53+E55+E56+E62+E63+E64+E65</f>
        <v>3</v>
      </c>
      <c r="F66" s="174">
        <f t="shared" si="0"/>
        <v>13</v>
      </c>
      <c r="G66" s="174">
        <f t="shared" si="0"/>
        <v>1</v>
      </c>
      <c r="H66" s="174">
        <f t="shared" si="0"/>
        <v>7</v>
      </c>
      <c r="I66" s="174">
        <f t="shared" si="0"/>
        <v>3</v>
      </c>
      <c r="J66" s="174">
        <f t="shared" si="0"/>
        <v>2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6</v>
      </c>
      <c r="Q66" s="174">
        <f t="shared" si="0"/>
        <v>0</v>
      </c>
      <c r="R66" s="174">
        <f t="shared" si="0"/>
        <v>2</v>
      </c>
      <c r="S66" s="174">
        <f t="shared" si="0"/>
        <v>1</v>
      </c>
      <c r="T66" s="174">
        <f t="shared" si="0"/>
        <v>1</v>
      </c>
      <c r="U66" s="174">
        <f t="shared" si="0"/>
        <v>2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>
        <v>1</v>
      </c>
      <c r="H67" s="126">
        <v>1</v>
      </c>
      <c r="I67" s="126">
        <v>1</v>
      </c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1</v>
      </c>
      <c r="S71" s="120">
        <v>1</v>
      </c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1</v>
      </c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12</v>
      </c>
      <c r="H28" s="125">
        <v>14</v>
      </c>
      <c r="I28" s="125"/>
      <c r="J28" s="125">
        <v>26</v>
      </c>
      <c r="K28" s="125"/>
      <c r="L28" s="125"/>
      <c r="M28" s="125">
        <v>26</v>
      </c>
      <c r="N28" s="125">
        <v>5</v>
      </c>
      <c r="O28" s="126">
        <v>113919</v>
      </c>
      <c r="P28" s="126">
        <v>90543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12</v>
      </c>
      <c r="H31" s="132">
        <f aca="true" t="shared" si="0" ref="H31:P31">H21+H28+H29+H30</f>
        <v>15</v>
      </c>
      <c r="I31" s="132">
        <f t="shared" si="0"/>
        <v>0</v>
      </c>
      <c r="J31" s="132">
        <f t="shared" si="0"/>
        <v>27</v>
      </c>
      <c r="K31" s="132">
        <f t="shared" si="0"/>
        <v>0</v>
      </c>
      <c r="L31" s="132">
        <f t="shared" si="0"/>
        <v>1</v>
      </c>
      <c r="M31" s="132">
        <f t="shared" si="0"/>
        <v>26</v>
      </c>
      <c r="N31" s="132">
        <f t="shared" si="0"/>
        <v>5</v>
      </c>
      <c r="O31" s="132">
        <f t="shared" si="0"/>
        <v>113919</v>
      </c>
      <c r="P31" s="132">
        <f t="shared" si="0"/>
        <v>90543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&amp;L4F7DBFB8&amp;CФорма № 1, Підрозділ: Калуський міськрайонний суд Івано-Франківської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2016-01-04T12:05:24Z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4F7DBFB8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